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726B80ED-4F76-4604-99EF-DB974A54D36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КС Упр. на осв." sheetId="7" r:id="rId1"/>
    <sheet name="DEMONTAV I DOSTAWKA" sheetId="8" r:id="rId2"/>
  </sheets>
  <definedNames>
    <definedName name="bmost">#REF!</definedName>
    <definedName name="Excel_BuiltIn_Print_Area_1_1">#REF!</definedName>
    <definedName name="Excel_BuiltIn_Print_Area_1_1_1">#REF!</definedName>
    <definedName name="Excel_BuiltIn_Print_Area_4_1">#REF!</definedName>
    <definedName name="Excel_BuiltIn_Print_Area_5_1">#REF!</definedName>
    <definedName name="Lmost">#REF!</definedName>
    <definedName name="гер">#REF!</definedName>
    <definedName name="о">#REF!</definedName>
    <definedName name="поз.1007">#REF!</definedName>
    <definedName name="сензо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8" l="1"/>
  <c r="K35" i="8"/>
  <c r="K36" i="8"/>
  <c r="K37" i="8"/>
  <c r="K38" i="8"/>
  <c r="K39" i="8"/>
  <c r="K40" i="8"/>
  <c r="K41" i="8"/>
  <c r="K42" i="8"/>
  <c r="K43" i="8"/>
  <c r="K44" i="8"/>
  <c r="K45" i="8"/>
  <c r="L45" i="8" s="1"/>
  <c r="K46" i="8"/>
  <c r="K47" i="8"/>
  <c r="K48" i="8"/>
  <c r="K49" i="8"/>
  <c r="K50" i="8"/>
  <c r="K51" i="8"/>
  <c r="L51" i="8" s="1"/>
  <c r="K52" i="8"/>
  <c r="K33" i="8"/>
  <c r="K23" i="8"/>
  <c r="K24" i="8"/>
  <c r="L24" i="8" s="1"/>
  <c r="K25" i="8"/>
  <c r="K26" i="8"/>
  <c r="K27" i="8"/>
  <c r="L27" i="8" s="1"/>
  <c r="K28" i="8"/>
  <c r="L28" i="8" s="1"/>
  <c r="K29" i="8"/>
  <c r="K22" i="8"/>
  <c r="K9" i="8"/>
  <c r="K10" i="8"/>
  <c r="K11" i="8"/>
  <c r="K12" i="8"/>
  <c r="K13" i="8"/>
  <c r="L13" i="8" s="1"/>
  <c r="K14" i="8"/>
  <c r="K15" i="8"/>
  <c r="K16" i="8"/>
  <c r="K17" i="8"/>
  <c r="L17" i="8" s="1"/>
  <c r="K18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A23" i="8"/>
  <c r="A24" i="8" s="1"/>
  <c r="A25" i="8" s="1"/>
  <c r="A26" i="8" s="1"/>
  <c r="A27" i="8" s="1"/>
  <c r="A28" i="8" s="1"/>
  <c r="A29" i="8" s="1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L37" i="8" s="1"/>
  <c r="H36" i="8"/>
  <c r="G36" i="8"/>
  <c r="H35" i="8"/>
  <c r="G35" i="8"/>
  <c r="H34" i="8"/>
  <c r="G34" i="8"/>
  <c r="H33" i="8"/>
  <c r="G33" i="8"/>
  <c r="A34" i="8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A10" i="8"/>
  <c r="A11" i="8" s="1"/>
  <c r="A12" i="8" s="1"/>
  <c r="A13" i="8" s="1"/>
  <c r="A14" i="8" s="1"/>
  <c r="A15" i="8" s="1"/>
  <c r="A16" i="8" s="1"/>
  <c r="A17" i="8" s="1"/>
  <c r="A18" i="8" s="1"/>
  <c r="H9" i="8"/>
  <c r="G9" i="8"/>
  <c r="L11" i="8" l="1"/>
  <c r="L49" i="8"/>
  <c r="L12" i="8"/>
  <c r="L18" i="8"/>
  <c r="L10" i="8"/>
  <c r="L41" i="8"/>
  <c r="L16" i="8"/>
  <c r="L39" i="8"/>
  <c r="L15" i="8"/>
  <c r="L9" i="8"/>
  <c r="L14" i="8"/>
  <c r="L29" i="8"/>
  <c r="L52" i="8"/>
  <c r="L33" i="8"/>
  <c r="L46" i="8"/>
  <c r="L40" i="8"/>
  <c r="L26" i="8"/>
  <c r="L50" i="8"/>
  <c r="L44" i="8"/>
  <c r="L25" i="8"/>
  <c r="L43" i="8"/>
  <c r="L38" i="8"/>
  <c r="L22" i="8"/>
  <c r="L42" i="8"/>
  <c r="L36" i="8"/>
  <c r="L48" i="8"/>
  <c r="L35" i="8"/>
  <c r="L23" i="8"/>
  <c r="L47" i="8"/>
  <c r="L34" i="8"/>
  <c r="K9" i="7"/>
  <c r="L9" i="7" s="1"/>
  <c r="K10" i="7"/>
  <c r="L10" i="7" s="1"/>
  <c r="K11" i="7"/>
  <c r="L11" i="7" s="1"/>
  <c r="K12" i="7"/>
  <c r="L12" i="7" s="1"/>
  <c r="K13" i="7"/>
  <c r="L13" i="7" s="1"/>
  <c r="K14" i="7"/>
  <c r="K15" i="7"/>
  <c r="K16" i="7"/>
  <c r="L16" i="7" s="1"/>
  <c r="K17" i="7"/>
  <c r="L17" i="7" s="1"/>
  <c r="K18" i="7"/>
  <c r="L18" i="7" s="1"/>
  <c r="K19" i="7"/>
  <c r="L19" i="7" s="1"/>
  <c r="K20" i="7"/>
  <c r="L20" i="7" s="1"/>
  <c r="K21" i="7"/>
  <c r="K22" i="7"/>
  <c r="K23" i="7"/>
  <c r="K24" i="7"/>
  <c r="L24" i="7" s="1"/>
  <c r="K25" i="7"/>
  <c r="L25" i="7" s="1"/>
  <c r="K8" i="7"/>
  <c r="L8" i="7" s="1"/>
  <c r="L26" i="7" s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8" i="7"/>
  <c r="H9" i="7"/>
  <c r="H10" i="7"/>
  <c r="H11" i="7"/>
  <c r="H12" i="7"/>
  <c r="H13" i="7"/>
  <c r="H14" i="7"/>
  <c r="L14" i="7" s="1"/>
  <c r="H15" i="7"/>
  <c r="L15" i="7" s="1"/>
  <c r="H16" i="7"/>
  <c r="H17" i="7"/>
  <c r="H18" i="7"/>
  <c r="H19" i="7"/>
  <c r="H20" i="7"/>
  <c r="H21" i="7"/>
  <c r="L21" i="7" s="1"/>
  <c r="H22" i="7"/>
  <c r="L22" i="7" s="1"/>
  <c r="H23" i="7"/>
  <c r="L23" i="7" s="1"/>
  <c r="H24" i="7"/>
  <c r="H25" i="7"/>
  <c r="H8" i="7"/>
  <c r="L30" i="8" l="1"/>
  <c r="L53" i="8"/>
  <c r="L19" i="8"/>
  <c r="L27" i="7"/>
  <c r="L28" i="7"/>
  <c r="L54" i="8" l="1"/>
  <c r="L55" i="8" l="1"/>
  <c r="L56" i="8" s="1"/>
</calcChain>
</file>

<file path=xl/sharedStrings.xml><?xml version="1.0" encoding="utf-8"?>
<sst xmlns="http://schemas.openxmlformats.org/spreadsheetml/2006/main" count="218" uniqueCount="86">
  <si>
    <t>кол.</t>
  </si>
  <si>
    <t>мярка</t>
  </si>
  <si>
    <t>№</t>
  </si>
  <si>
    <t>бр.</t>
  </si>
  <si>
    <t>м.</t>
  </si>
  <si>
    <t>Демонтаж на налични светлоотразители в тунелните тръби</t>
  </si>
  <si>
    <t>Измиване с вода на пътната настилка</t>
  </si>
  <si>
    <t>Отпушване на шахти и отводнителни тръби на пътя</t>
  </si>
  <si>
    <t>Полагане на непрекъсната надлъжна пътна маркировка от акрилатна боя и светлоотразителни стъклени перли и добавка за повишаване на сцеплението, включително почистване на настилката</t>
  </si>
  <si>
    <t>Доставка и монтаж на разклонителна кутия, трифазна, трипътна, IP-65 върху метална скара</t>
  </si>
  <si>
    <t>Доставка и монтаж на светлоотразители тип "C13"</t>
  </si>
  <si>
    <t>Доставка на поцинкована шина 40x4</t>
  </si>
  <si>
    <t>Доставка и поставяне на кабелни марки</t>
  </si>
  <si>
    <t>Изпитване на кабели с повишено напрежение</t>
  </si>
  <si>
    <t>Измерване наличие на верига между заземителите</t>
  </si>
  <si>
    <t>Изпитване на системата за работоспособност</t>
  </si>
  <si>
    <t>Провеждане на 72 часова проба</t>
  </si>
  <si>
    <t>ч.ч.</t>
  </si>
  <si>
    <t>Настройка на системата</t>
  </si>
  <si>
    <t>Доставка и монтаж в п-ст. и пускане на система за управление на осветлението (табло за управление с контролер, софтуер)</t>
  </si>
  <si>
    <t>Монтаж на разклонителна кутия</t>
  </si>
  <si>
    <t>Вкарване краищата на кабел в стълб</t>
  </si>
  <si>
    <t>Направа суха разделка за кабел до 16 мм2</t>
  </si>
  <si>
    <t>Направа заземление с 2 кола - 1,5 м. от профилна стомана  L 63/63/6 мм.</t>
  </si>
  <si>
    <t>Кабелни марки</t>
  </si>
  <si>
    <t>Заземяване на метални части</t>
  </si>
  <si>
    <t>Демонтаж на тунелни осветители и извозване до база на Възложителя</t>
  </si>
  <si>
    <t>Демонтаж на кабели и извозване до база на Възложителя</t>
  </si>
  <si>
    <t>m</t>
  </si>
  <si>
    <t>Демонтаж на съществуваща метална конструкция, вкл. извозване до указано от Възложителя място</t>
  </si>
  <si>
    <t>kg.</t>
  </si>
  <si>
    <t>Ревизия на кабелни шахти, непроходим колектор и ремонт</t>
  </si>
  <si>
    <t>Измиване на стените на тунела до височина 3 метра</t>
  </si>
  <si>
    <r>
      <t>m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</si>
  <si>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Боядисване с бяла боя на стена на тунела до височина 3 метра. (включително доставка на боя)</t>
  </si>
  <si>
    <r>
      <t xml:space="preserve">     </t>
    </r>
    <r>
      <rPr>
        <sz val="12"/>
        <color theme="1"/>
        <rFont val="Times New Roman"/>
        <family val="1"/>
        <charset val="204"/>
      </rPr>
      <t>кабел N2XH 5x25 mm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</si>
  <si>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 xml:space="preserve">  </t>
    </r>
    <r>
      <rPr>
        <sz val="12"/>
        <color theme="1"/>
        <rFont val="Times New Roman"/>
        <family val="1"/>
        <charset val="204"/>
      </rPr>
      <t>кабел N2XH 5x2.5 mm</t>
    </r>
    <r>
      <rPr>
        <vertAlign val="superscript"/>
        <sz val="12"/>
        <color theme="1"/>
        <rFont val="Times New Roman"/>
        <family val="1"/>
        <charset val="204"/>
      </rPr>
      <t xml:space="preserve">2  </t>
    </r>
  </si>
  <si>
    <r>
      <t>кабел N2XH 5x4 mm</t>
    </r>
    <r>
      <rPr>
        <vertAlign val="superscript"/>
        <sz val="12"/>
        <color theme="1"/>
        <rFont val="Times New Roman"/>
        <family val="1"/>
        <charset val="204"/>
      </rPr>
      <t xml:space="preserve">2 </t>
    </r>
  </si>
  <si>
    <r>
      <t xml:space="preserve"> </t>
    </r>
    <r>
      <rPr>
        <sz val="12"/>
        <color theme="1"/>
        <rFont val="Times New Roman"/>
        <family val="1"/>
        <charset val="204"/>
      </rPr>
      <t>кабел N2XH 3x4 mm</t>
    </r>
    <r>
      <rPr>
        <vertAlign val="superscript"/>
        <sz val="12"/>
        <color theme="1"/>
        <rFont val="Times New Roman"/>
        <family val="1"/>
        <charset val="204"/>
      </rPr>
      <t xml:space="preserve">2 </t>
    </r>
  </si>
  <si>
    <r>
      <t xml:space="preserve">Направа на </t>
    </r>
    <r>
      <rPr>
        <sz val="12"/>
        <color rgb="FF000000"/>
        <rFont val="Times New Roman"/>
        <family val="1"/>
        <charset val="204"/>
      </rPr>
      <t xml:space="preserve"> разделка за кабел </t>
    </r>
    <r>
      <rPr>
        <sz val="12"/>
        <color theme="1"/>
        <rFont val="Times New Roman"/>
        <family val="1"/>
        <charset val="204"/>
      </rPr>
      <t>N2XH</t>
    </r>
    <r>
      <rPr>
        <sz val="12"/>
        <color rgb="FF000000"/>
        <rFont val="Times New Roman"/>
        <family val="1"/>
        <charset val="204"/>
      </rPr>
      <t xml:space="preserve"> до 6 мм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</si>
  <si>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 xml:space="preserve">Направа на  суха разделка за кабел </t>
    </r>
    <r>
      <rPr>
        <sz val="12"/>
        <color theme="1"/>
        <rFont val="Times New Roman"/>
        <family val="1"/>
        <charset val="204"/>
      </rPr>
      <t>СВТ 25 mm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 включително монтаж на кабелни обувки</t>
    </r>
  </si>
  <si>
    <r>
      <t xml:space="preserve">Тунелен осветител светодиоден с мощност 175W, IP-65, препоръчан тип TMBt LED AB 175W , </t>
    </r>
    <r>
      <rPr>
        <b/>
        <sz val="12"/>
        <color theme="1"/>
        <rFont val="Times New Roman"/>
        <family val="1"/>
        <charset val="204"/>
      </rPr>
      <t>минимум 21 klm</t>
    </r>
    <r>
      <rPr>
        <sz val="12"/>
        <color theme="1"/>
        <rFont val="Times New Roman"/>
        <family val="1"/>
        <charset val="204"/>
      </rPr>
      <t>, комплект  със закрепващи елементи</t>
    </r>
  </si>
  <si>
    <r>
      <t xml:space="preserve">Тунелен осветител светодиоден с мощност 90W, IP-65, препоръчан тип GE TLBt LED B1 89, </t>
    </r>
    <r>
      <rPr>
        <b/>
        <sz val="12"/>
        <color theme="1"/>
        <rFont val="Times New Roman"/>
        <family val="1"/>
        <charset val="204"/>
      </rPr>
      <t>минимум 10 klm</t>
    </r>
    <r>
      <rPr>
        <sz val="12"/>
        <color theme="1"/>
        <rFont val="Times New Roman"/>
        <family val="1"/>
        <charset val="204"/>
      </rPr>
      <t>, комплект  със закрепващи елементи</t>
    </r>
  </si>
  <si>
    <r>
      <t>Доставка и монтаж на</t>
    </r>
    <r>
      <rPr>
        <sz val="12"/>
        <color rgb="FF000000"/>
        <rFont val="Times New Roman"/>
        <family val="1"/>
        <charset val="204"/>
      </rPr>
      <t xml:space="preserve"> табло осветление - ТО -01 и ТО -02, ламаринена конструкция IP54, шкаф за монтаж на фундамент, направа на бетонов фундамент, кабелни входове отдолу, по схема (</t>
    </r>
    <r>
      <rPr>
        <sz val="12"/>
        <color theme="1"/>
        <rFont val="Times New Roman"/>
        <family val="1"/>
        <charset val="204"/>
      </rPr>
      <t>чертеж 03-003-009-0 и 03-003-010-0</t>
    </r>
    <r>
      <rPr>
        <sz val="12"/>
        <color rgb="FF000000"/>
        <rFont val="Times New Roman"/>
        <family val="1"/>
        <charset val="204"/>
      </rPr>
      <t>)</t>
    </r>
  </si>
  <si>
    <r>
      <t>Доставка и монтаж на</t>
    </r>
    <r>
      <rPr>
        <sz val="12"/>
        <color rgb="FF000000"/>
        <rFont val="Times New Roman"/>
        <family val="1"/>
        <charset val="204"/>
      </rPr>
      <t xml:space="preserve"> табло непрекъсваемо захранване UPS-1 с мощност 10kVA с живот на батериите 5 години, SNMP карта</t>
    </r>
  </si>
  <si>
    <r>
      <t>Доставка и монтаж на а</t>
    </r>
    <r>
      <rPr>
        <sz val="12"/>
        <color rgb="FF000000"/>
        <rFont val="Times New Roman"/>
        <family val="1"/>
        <charset val="204"/>
      </rPr>
      <t>ресторна защита в ГРТ- 1</t>
    </r>
  </si>
  <si>
    <t>Доставка и монтаж на изключвателна апаратура автоматичен изключвател 100A/3P в ГРТ- 1 за захранване на ТО -1, ТО- 2</t>
  </si>
  <si>
    <t>m.</t>
  </si>
  <si>
    <r>
      <t>Доставка на кабел ПВ 1x35 mm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със жълто-зелена изолация</t>
    </r>
  </si>
  <si>
    <t xml:space="preserve">Повторно заземяване на петия проводник на крайните разклонителни кутии </t>
  </si>
  <si>
    <t>Измерване светлотехническите параметри на осветителната уредба</t>
  </si>
  <si>
    <t>дясна тръба</t>
  </si>
  <si>
    <t>лява тръба</t>
  </si>
  <si>
    <t>Общо</t>
  </si>
  <si>
    <r>
      <t>Доставка и монтаж на</t>
    </r>
    <r>
      <rPr>
        <sz val="12"/>
        <color rgb="FF000000"/>
        <rFont val="Times New Roman"/>
        <family val="1"/>
        <charset val="204"/>
      </rPr>
      <t xml:space="preserve"> табло осветление - ТО -03 и ТО -04, ламаринена конструкция IP54, шкаф за монтаж на фундамент, направа на бетонов фундамент, кабелни входове отдолу, по схема (</t>
    </r>
    <r>
      <rPr>
        <sz val="12"/>
        <color theme="1"/>
        <rFont val="Times New Roman"/>
        <family val="1"/>
        <charset val="204"/>
      </rPr>
      <t>чертеж 03-003-011-0 и 03-003-012-0</t>
    </r>
    <r>
      <rPr>
        <sz val="12"/>
        <color rgb="FF000000"/>
        <rFont val="Times New Roman"/>
        <family val="1"/>
        <charset val="204"/>
      </rPr>
      <t>)</t>
    </r>
  </si>
  <si>
    <r>
      <t>Доставка и монтаж на</t>
    </r>
    <r>
      <rPr>
        <sz val="12"/>
        <color rgb="FF000000"/>
        <rFont val="Times New Roman"/>
        <family val="1"/>
        <charset val="204"/>
      </rPr>
      <t xml:space="preserve"> табло непрекъсваемо захранване UPS-2 с мощност 10kVA с живот на батериите 5 години, SNMP карта</t>
    </r>
  </si>
  <si>
    <r>
      <t>Доставка и монтаж на а</t>
    </r>
    <r>
      <rPr>
        <sz val="12"/>
        <color rgb="FF000000"/>
        <rFont val="Times New Roman"/>
        <family val="1"/>
        <charset val="204"/>
      </rPr>
      <t>ресторна защита в ГРТ- 2</t>
    </r>
  </si>
  <si>
    <t>Доставка и монтаж на изключвателна апаратура автоматичен изключвател 100A/3P в ГРТ- 2 за захранване на ТО -3, ТО- 4</t>
  </si>
  <si>
    <t>Наименование</t>
  </si>
  <si>
    <t>Доставка и монтаж върху стълб на яркомер</t>
  </si>
  <si>
    <t>Направа на изкоп с размери 60х80 с обратна посипка</t>
  </si>
  <si>
    <t>Доставка и полагане в изкоп в PVC гофр. тръба Ø60</t>
  </si>
  <si>
    <r>
      <t>Доставка и полагане на кабел N2XH-J 3х2.5 mm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в кабелен колектор и в изкоп в PVC гофр. тръба Ø60</t>
    </r>
  </si>
  <si>
    <r>
      <t>Доставка и полаганена на кабел ширмована усукана двойка LiHCH 2x2x1.5mm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в в PVC гофр. тръба Ø60</t>
    </r>
  </si>
  <si>
    <t>ОБЕКТ: „Изготвяне на технологични проекти за възстановяване и привеждане внормативна пригодност на електрическите системи на п.т. „Топли дол“ при км. 39+562 на АМ Хемус и п.т. „Правешки ханове“ при км. 54+686 на АМ Хемус"
ПОДОБЕКТ:Основно и адаптационно осветление на пътен тунел „Правешки ханове“</t>
  </si>
  <si>
    <t>КОЛИЧЕСТВЕНО-СТОЙНОСТНА СМЕТКА</t>
  </si>
  <si>
    <t>Обща цена в лв.
(без ДДС)</t>
  </si>
  <si>
    <t xml:space="preserve">Ед. цена Мат. лв. без ДДС
</t>
  </si>
  <si>
    <t>Ед. цена Труд лв. 
без ДДС</t>
  </si>
  <si>
    <t xml:space="preserve">Обща Ед. Цена, лв. без ДДС
</t>
  </si>
  <si>
    <t>Дата……………….</t>
  </si>
  <si>
    <t>……………………………..</t>
  </si>
  <si>
    <t>име/подпис и печат</t>
  </si>
  <si>
    <t xml:space="preserve">   Общо лв.без ДДС:</t>
  </si>
  <si>
    <t>ДДС 20%</t>
  </si>
  <si>
    <t>Всичко лв. с ДДС:</t>
  </si>
  <si>
    <t>I. ОСВЕТЛЕНИЕ НА ТУНЕЛНИТЕ ТРЪБИ</t>
  </si>
  <si>
    <t>II. Доставка и полагане по стена със скоби и кабелен колектор на кабел силов N2XH, работно напрежение 380V:</t>
  </si>
  <si>
    <t>III: Доставка и полагане по стена със скоби и кабелен колектор на кабел силов N2XH, работно напрежение 380V:</t>
  </si>
  <si>
    <t>ВСИЧКО I+II+III:   Общо лв.без ДДС:</t>
  </si>
  <si>
    <t>ДДС 20%:</t>
  </si>
  <si>
    <t xml:space="preserve"> ВСИЧКО ЛВ. С ДДС:</t>
  </si>
  <si>
    <t>III: Доставка и полагане по стена със скоби и кабелен колектор на кабел силов N2XH, работно напрежение 380V:   Общо лв.без ДДС:</t>
  </si>
  <si>
    <t>I: ОСВЕТЛЕНИЕ НА ТУНЕЛНИТЕ ТРЪБИ   Общо лв.без ДДС:</t>
  </si>
  <si>
    <t>II: Доставка и полагане по стена със скоби и кабелен колектор на кабел силов N2XH, работно напрежение 380V:   Общо лв.без ДДС:</t>
  </si>
  <si>
    <t xml:space="preserve">УПРАВЛЕНИЕ НА ТУНЕЛНОТО ОСВЕТЛЕНИЕ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</si>
</sst>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EFDA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right" vertical="center"/>
    </xf>
    <xf numFmtId="0" fontId="14" fillId="4" borderId="1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right" vertical="center"/>
    </xf>
    <xf numFmtId="0" fontId="14" fillId="4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3" fillId="4" borderId="6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0" fillId="4" borderId="13" xfId="0" applyFill="1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2" fontId="1" fillId="0" borderId="4" xfId="0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" fillId="5" borderId="4" xfId="0" applyFont="1" applyFill="1" applyBorder="1"/>
    <xf numFmtId="2" fontId="1" fillId="5" borderId="4" xfId="0" applyNumberFormat="1" applyFont="1" applyFill="1" applyBorder="1" applyAlignment="1">
      <alignment horizontal="center"/>
    </xf>
    <xf numFmtId="2" fontId="1" fillId="0" borderId="4" xfId="0" applyNumberFormat="1" applyFont="1" applyBorder="1"/>
    <xf numFmtId="2" fontId="1" fillId="0" borderId="4" xfId="0" applyNumberFormat="1" applyFont="1" applyBorder="1" applyAlignment="1">
      <alignment horizontal="center"/>
    </xf>
    <xf numFmtId="2" fontId="11" fillId="0" borderId="4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right"/>
    </xf>
    <xf numFmtId="0" fontId="2" fillId="5" borderId="16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Normal 3" xfId="1" xr:uid="{DF160B7E-78A2-49E6-A50F-1F9F67757799}"/>
    <cellStyle name="Нормален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8D2F-85AF-4686-A5C6-12A85502F66A}">
  <dimension ref="A1:L30"/>
  <sheetViews>
    <sheetView workbookViewId="0">
      <selection activeCell="H2" sqref="H2"/>
    </sheetView>
  </sheetViews>
  <sheetFormatPr defaultRowHeight="15.6" x14ac:dyDescent="0.3"/>
  <cols>
    <col min="1" max="1" width="3.21875" style="30" bestFit="1" customWidth="1"/>
    <col min="2" max="2" width="68.77734375" style="30" customWidth="1"/>
    <col min="3" max="3" width="7.77734375" style="30" bestFit="1" customWidth="1"/>
    <col min="4" max="4" width="7.6640625" style="30" bestFit="1" customWidth="1"/>
    <col min="5" max="16384" width="8.88671875" style="30"/>
  </cols>
  <sheetData>
    <row r="1" spans="1:12" ht="55.2" customHeight="1" x14ac:dyDescent="0.3">
      <c r="B1" s="70" t="s">
        <v>64</v>
      </c>
      <c r="C1" s="71"/>
      <c r="D1" s="71"/>
      <c r="E1" s="71"/>
      <c r="F1" s="71"/>
      <c r="G1" s="71"/>
      <c r="H1" s="71"/>
    </row>
    <row r="3" spans="1:12" x14ac:dyDescent="0.3">
      <c r="B3" s="72" t="s">
        <v>65</v>
      </c>
      <c r="C3" s="72"/>
      <c r="D3" s="72"/>
      <c r="E3" s="72"/>
      <c r="F3" s="72"/>
      <c r="G3" s="72"/>
      <c r="H3" s="72"/>
    </row>
    <row r="4" spans="1:12" x14ac:dyDescent="0.3">
      <c r="B4" s="73" t="s">
        <v>85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6" spans="1:12" ht="28.2" customHeight="1" x14ac:dyDescent="0.3">
      <c r="A6" s="74" t="s">
        <v>2</v>
      </c>
      <c r="B6" s="74" t="s">
        <v>58</v>
      </c>
      <c r="C6" s="75" t="s">
        <v>51</v>
      </c>
      <c r="D6" s="75"/>
      <c r="E6" s="75" t="s">
        <v>52</v>
      </c>
      <c r="F6" s="75"/>
      <c r="G6" s="76" t="s">
        <v>53</v>
      </c>
      <c r="H6" s="76"/>
      <c r="I6" s="65" t="s">
        <v>67</v>
      </c>
      <c r="J6" s="65" t="s">
        <v>68</v>
      </c>
      <c r="K6" s="65" t="s">
        <v>69</v>
      </c>
      <c r="L6" s="65" t="s">
        <v>66</v>
      </c>
    </row>
    <row r="7" spans="1:12" ht="62.4" customHeight="1" x14ac:dyDescent="0.3">
      <c r="A7" s="74"/>
      <c r="B7" s="74"/>
      <c r="C7" s="1" t="s">
        <v>1</v>
      </c>
      <c r="D7" s="1" t="s">
        <v>0</v>
      </c>
      <c r="E7" s="1" t="s">
        <v>1</v>
      </c>
      <c r="F7" s="1" t="s">
        <v>0</v>
      </c>
      <c r="G7" s="33" t="s">
        <v>1</v>
      </c>
      <c r="H7" s="33" t="s">
        <v>0</v>
      </c>
      <c r="I7" s="65"/>
      <c r="J7" s="65"/>
      <c r="K7" s="65"/>
      <c r="L7" s="65"/>
    </row>
    <row r="8" spans="1:12" x14ac:dyDescent="0.3">
      <c r="A8" s="34">
        <v>1</v>
      </c>
      <c r="B8" s="35" t="s">
        <v>59</v>
      </c>
      <c r="C8" s="36" t="s">
        <v>3</v>
      </c>
      <c r="D8" s="34">
        <v>1</v>
      </c>
      <c r="E8" s="36" t="s">
        <v>3</v>
      </c>
      <c r="F8" s="34">
        <v>1</v>
      </c>
      <c r="G8" s="40" t="str">
        <f>E8</f>
        <v>бр.</v>
      </c>
      <c r="H8" s="40">
        <f>D8+F8</f>
        <v>2</v>
      </c>
      <c r="I8" s="36"/>
      <c r="J8" s="36"/>
      <c r="K8" s="58">
        <f>J8+I8</f>
        <v>0</v>
      </c>
      <c r="L8" s="58">
        <f>K8*H8</f>
        <v>0</v>
      </c>
    </row>
    <row r="9" spans="1:12" ht="31.2" x14ac:dyDescent="0.3">
      <c r="A9" s="34">
        <v>2</v>
      </c>
      <c r="B9" s="35" t="s">
        <v>19</v>
      </c>
      <c r="C9" s="36" t="s">
        <v>3</v>
      </c>
      <c r="D9" s="34">
        <v>1</v>
      </c>
      <c r="E9" s="36" t="s">
        <v>3</v>
      </c>
      <c r="F9" s="34">
        <v>1</v>
      </c>
      <c r="G9" s="40" t="str">
        <f t="shared" ref="G9:G25" si="0">E9</f>
        <v>бр.</v>
      </c>
      <c r="H9" s="40">
        <f t="shared" ref="H9:H25" si="1">D9+F9</f>
        <v>2</v>
      </c>
      <c r="I9" s="36"/>
      <c r="J9" s="36"/>
      <c r="K9" s="58">
        <f t="shared" ref="K9:K25" si="2">J9+I9</f>
        <v>0</v>
      </c>
      <c r="L9" s="58">
        <f t="shared" ref="L9:L25" si="3">K9*H9</f>
        <v>0</v>
      </c>
    </row>
    <row r="10" spans="1:12" x14ac:dyDescent="0.3">
      <c r="A10" s="34">
        <v>3</v>
      </c>
      <c r="B10" s="35" t="s">
        <v>60</v>
      </c>
      <c r="C10" s="36" t="s">
        <v>47</v>
      </c>
      <c r="D10" s="34">
        <v>150</v>
      </c>
      <c r="E10" s="36" t="s">
        <v>47</v>
      </c>
      <c r="F10" s="34">
        <v>150</v>
      </c>
      <c r="G10" s="40" t="str">
        <f t="shared" si="0"/>
        <v>m.</v>
      </c>
      <c r="H10" s="40">
        <f t="shared" si="1"/>
        <v>300</v>
      </c>
      <c r="I10" s="36"/>
      <c r="J10" s="36"/>
      <c r="K10" s="58">
        <f t="shared" si="2"/>
        <v>0</v>
      </c>
      <c r="L10" s="58">
        <f t="shared" si="3"/>
        <v>0</v>
      </c>
    </row>
    <row r="11" spans="1:12" x14ac:dyDescent="0.3">
      <c r="A11" s="34">
        <v>4</v>
      </c>
      <c r="B11" s="35" t="s">
        <v>61</v>
      </c>
      <c r="C11" s="36" t="s">
        <v>47</v>
      </c>
      <c r="D11" s="34">
        <v>300</v>
      </c>
      <c r="E11" s="36" t="s">
        <v>47</v>
      </c>
      <c r="F11" s="34">
        <v>300</v>
      </c>
      <c r="G11" s="40" t="str">
        <f t="shared" si="0"/>
        <v>m.</v>
      </c>
      <c r="H11" s="40">
        <f t="shared" si="1"/>
        <v>600</v>
      </c>
      <c r="I11" s="36"/>
      <c r="J11" s="36"/>
      <c r="K11" s="58">
        <f t="shared" si="2"/>
        <v>0</v>
      </c>
      <c r="L11" s="58">
        <f t="shared" si="3"/>
        <v>0</v>
      </c>
    </row>
    <row r="12" spans="1:12" ht="34.200000000000003" x14ac:dyDescent="0.3">
      <c r="A12" s="34">
        <v>5</v>
      </c>
      <c r="B12" s="35" t="s">
        <v>62</v>
      </c>
      <c r="C12" s="36" t="s">
        <v>47</v>
      </c>
      <c r="D12" s="34">
        <v>300</v>
      </c>
      <c r="E12" s="36" t="s">
        <v>47</v>
      </c>
      <c r="F12" s="34">
        <v>300</v>
      </c>
      <c r="G12" s="40" t="str">
        <f t="shared" si="0"/>
        <v>m.</v>
      </c>
      <c r="H12" s="40">
        <f t="shared" si="1"/>
        <v>600</v>
      </c>
      <c r="I12" s="36"/>
      <c r="J12" s="36"/>
      <c r="K12" s="58">
        <f t="shared" si="2"/>
        <v>0</v>
      </c>
      <c r="L12" s="58">
        <f t="shared" si="3"/>
        <v>0</v>
      </c>
    </row>
    <row r="13" spans="1:12" ht="34.200000000000003" x14ac:dyDescent="0.3">
      <c r="A13" s="34">
        <v>6</v>
      </c>
      <c r="B13" s="35" t="s">
        <v>63</v>
      </c>
      <c r="C13" s="36" t="s">
        <v>47</v>
      </c>
      <c r="D13" s="34">
        <v>300</v>
      </c>
      <c r="E13" s="36" t="s">
        <v>47</v>
      </c>
      <c r="F13" s="34">
        <v>300</v>
      </c>
      <c r="G13" s="40" t="str">
        <f t="shared" si="0"/>
        <v>m.</v>
      </c>
      <c r="H13" s="40">
        <f t="shared" si="1"/>
        <v>600</v>
      </c>
      <c r="I13" s="36"/>
      <c r="J13" s="36"/>
      <c r="K13" s="58">
        <f t="shared" si="2"/>
        <v>0</v>
      </c>
      <c r="L13" s="58">
        <f t="shared" si="3"/>
        <v>0</v>
      </c>
    </row>
    <row r="14" spans="1:12" x14ac:dyDescent="0.3">
      <c r="A14" s="34">
        <v>7</v>
      </c>
      <c r="B14" s="35" t="s">
        <v>20</v>
      </c>
      <c r="C14" s="36" t="s">
        <v>3</v>
      </c>
      <c r="D14" s="34">
        <v>1</v>
      </c>
      <c r="E14" s="36" t="s">
        <v>3</v>
      </c>
      <c r="F14" s="34">
        <v>1</v>
      </c>
      <c r="G14" s="40" t="str">
        <f t="shared" si="0"/>
        <v>бр.</v>
      </c>
      <c r="H14" s="40">
        <f t="shared" si="1"/>
        <v>2</v>
      </c>
      <c r="I14" s="36"/>
      <c r="J14" s="36"/>
      <c r="K14" s="58">
        <f t="shared" si="2"/>
        <v>0</v>
      </c>
      <c r="L14" s="58">
        <f t="shared" si="3"/>
        <v>0</v>
      </c>
    </row>
    <row r="15" spans="1:12" x14ac:dyDescent="0.3">
      <c r="A15" s="34">
        <v>8</v>
      </c>
      <c r="B15" s="35" t="s">
        <v>21</v>
      </c>
      <c r="C15" s="36" t="s">
        <v>3</v>
      </c>
      <c r="D15" s="34">
        <v>1</v>
      </c>
      <c r="E15" s="36" t="s">
        <v>3</v>
      </c>
      <c r="F15" s="34">
        <v>1</v>
      </c>
      <c r="G15" s="40" t="str">
        <f t="shared" si="0"/>
        <v>бр.</v>
      </c>
      <c r="H15" s="40">
        <f t="shared" si="1"/>
        <v>2</v>
      </c>
      <c r="I15" s="36"/>
      <c r="J15" s="36"/>
      <c r="K15" s="58">
        <f t="shared" si="2"/>
        <v>0</v>
      </c>
      <c r="L15" s="58">
        <f t="shared" si="3"/>
        <v>0</v>
      </c>
    </row>
    <row r="16" spans="1:12" x14ac:dyDescent="0.3">
      <c r="A16" s="34">
        <v>9</v>
      </c>
      <c r="B16" s="35" t="s">
        <v>22</v>
      </c>
      <c r="C16" s="36" t="s">
        <v>3</v>
      </c>
      <c r="D16" s="34">
        <v>4</v>
      </c>
      <c r="E16" s="36" t="s">
        <v>3</v>
      </c>
      <c r="F16" s="34">
        <v>4</v>
      </c>
      <c r="G16" s="40" t="str">
        <f t="shared" si="0"/>
        <v>бр.</v>
      </c>
      <c r="H16" s="40">
        <f t="shared" si="1"/>
        <v>8</v>
      </c>
      <c r="I16" s="36"/>
      <c r="J16" s="36"/>
      <c r="K16" s="58">
        <f t="shared" si="2"/>
        <v>0</v>
      </c>
      <c r="L16" s="58">
        <f t="shared" si="3"/>
        <v>0</v>
      </c>
    </row>
    <row r="17" spans="1:12" x14ac:dyDescent="0.3">
      <c r="A17" s="34">
        <v>10</v>
      </c>
      <c r="B17" s="35" t="s">
        <v>11</v>
      </c>
      <c r="C17" s="36" t="s">
        <v>4</v>
      </c>
      <c r="D17" s="34">
        <v>5</v>
      </c>
      <c r="E17" s="36" t="s">
        <v>4</v>
      </c>
      <c r="F17" s="34">
        <v>5</v>
      </c>
      <c r="G17" s="40" t="str">
        <f t="shared" si="0"/>
        <v>м.</v>
      </c>
      <c r="H17" s="40">
        <f t="shared" si="1"/>
        <v>10</v>
      </c>
      <c r="I17" s="36"/>
      <c r="J17" s="36"/>
      <c r="K17" s="58">
        <f t="shared" si="2"/>
        <v>0</v>
      </c>
      <c r="L17" s="58">
        <f t="shared" si="3"/>
        <v>0</v>
      </c>
    </row>
    <row r="18" spans="1:12" ht="31.2" x14ac:dyDescent="0.3">
      <c r="A18" s="34">
        <v>11</v>
      </c>
      <c r="B18" s="35" t="s">
        <v>23</v>
      </c>
      <c r="C18" s="36" t="s">
        <v>3</v>
      </c>
      <c r="D18" s="34">
        <v>1</v>
      </c>
      <c r="E18" s="36" t="s">
        <v>3</v>
      </c>
      <c r="F18" s="34">
        <v>1</v>
      </c>
      <c r="G18" s="40" t="str">
        <f t="shared" si="0"/>
        <v>бр.</v>
      </c>
      <c r="H18" s="40">
        <f t="shared" si="1"/>
        <v>2</v>
      </c>
      <c r="I18" s="36"/>
      <c r="J18" s="36"/>
      <c r="K18" s="58">
        <f t="shared" si="2"/>
        <v>0</v>
      </c>
      <c r="L18" s="58">
        <f t="shared" si="3"/>
        <v>0</v>
      </c>
    </row>
    <row r="19" spans="1:12" x14ac:dyDescent="0.3">
      <c r="A19" s="34">
        <v>12</v>
      </c>
      <c r="B19" s="35" t="s">
        <v>24</v>
      </c>
      <c r="C19" s="36" t="s">
        <v>3</v>
      </c>
      <c r="D19" s="34">
        <v>5</v>
      </c>
      <c r="E19" s="36" t="s">
        <v>3</v>
      </c>
      <c r="F19" s="34">
        <v>5</v>
      </c>
      <c r="G19" s="40" t="str">
        <f t="shared" si="0"/>
        <v>бр.</v>
      </c>
      <c r="H19" s="40">
        <f t="shared" si="1"/>
        <v>10</v>
      </c>
      <c r="I19" s="36"/>
      <c r="J19" s="36"/>
      <c r="K19" s="58">
        <f t="shared" si="2"/>
        <v>0</v>
      </c>
      <c r="L19" s="58">
        <f t="shared" si="3"/>
        <v>0</v>
      </c>
    </row>
    <row r="20" spans="1:12" x14ac:dyDescent="0.3">
      <c r="A20" s="34">
        <v>13</v>
      </c>
      <c r="B20" s="35" t="s">
        <v>25</v>
      </c>
      <c r="C20" s="36" t="s">
        <v>3</v>
      </c>
      <c r="D20" s="41">
        <v>1</v>
      </c>
      <c r="E20" s="36" t="s">
        <v>3</v>
      </c>
      <c r="F20" s="41">
        <v>1</v>
      </c>
      <c r="G20" s="40" t="str">
        <f t="shared" si="0"/>
        <v>бр.</v>
      </c>
      <c r="H20" s="40">
        <f t="shared" si="1"/>
        <v>2</v>
      </c>
      <c r="I20" s="36"/>
      <c r="J20" s="36"/>
      <c r="K20" s="58">
        <f t="shared" si="2"/>
        <v>0</v>
      </c>
      <c r="L20" s="58">
        <f t="shared" si="3"/>
        <v>0</v>
      </c>
    </row>
    <row r="21" spans="1:12" x14ac:dyDescent="0.3">
      <c r="A21" s="34">
        <v>14</v>
      </c>
      <c r="B21" s="35" t="s">
        <v>13</v>
      </c>
      <c r="C21" s="36" t="s">
        <v>17</v>
      </c>
      <c r="D21" s="41">
        <v>2</v>
      </c>
      <c r="E21" s="36" t="s">
        <v>17</v>
      </c>
      <c r="F21" s="41">
        <v>2</v>
      </c>
      <c r="G21" s="40" t="str">
        <f t="shared" si="0"/>
        <v>ч.ч.</v>
      </c>
      <c r="H21" s="40">
        <f t="shared" si="1"/>
        <v>4</v>
      </c>
      <c r="I21" s="36"/>
      <c r="J21" s="36"/>
      <c r="K21" s="58">
        <f t="shared" si="2"/>
        <v>0</v>
      </c>
      <c r="L21" s="58">
        <f t="shared" si="3"/>
        <v>0</v>
      </c>
    </row>
    <row r="22" spans="1:12" x14ac:dyDescent="0.3">
      <c r="A22" s="34">
        <v>15</v>
      </c>
      <c r="B22" s="35" t="s">
        <v>14</v>
      </c>
      <c r="C22" s="36" t="s">
        <v>17</v>
      </c>
      <c r="D22" s="41">
        <v>2</v>
      </c>
      <c r="E22" s="36" t="s">
        <v>17</v>
      </c>
      <c r="F22" s="41">
        <v>2</v>
      </c>
      <c r="G22" s="40" t="str">
        <f t="shared" si="0"/>
        <v>ч.ч.</v>
      </c>
      <c r="H22" s="40">
        <f t="shared" si="1"/>
        <v>4</v>
      </c>
      <c r="I22" s="36"/>
      <c r="J22" s="36"/>
      <c r="K22" s="58">
        <f t="shared" si="2"/>
        <v>0</v>
      </c>
      <c r="L22" s="58">
        <f t="shared" si="3"/>
        <v>0</v>
      </c>
    </row>
    <row r="23" spans="1:12" x14ac:dyDescent="0.3">
      <c r="A23" s="34">
        <v>16</v>
      </c>
      <c r="B23" s="38" t="s">
        <v>18</v>
      </c>
      <c r="C23" s="39" t="s">
        <v>3</v>
      </c>
      <c r="D23" s="41">
        <v>1</v>
      </c>
      <c r="E23" s="39" t="s">
        <v>3</v>
      </c>
      <c r="F23" s="41">
        <v>1</v>
      </c>
      <c r="G23" s="40" t="str">
        <f t="shared" si="0"/>
        <v>бр.</v>
      </c>
      <c r="H23" s="40">
        <f t="shared" si="1"/>
        <v>2</v>
      </c>
      <c r="I23" s="36"/>
      <c r="J23" s="36"/>
      <c r="K23" s="58">
        <f t="shared" si="2"/>
        <v>0</v>
      </c>
      <c r="L23" s="58">
        <f t="shared" si="3"/>
        <v>0</v>
      </c>
    </row>
    <row r="24" spans="1:12" x14ac:dyDescent="0.3">
      <c r="A24" s="34">
        <v>17</v>
      </c>
      <c r="B24" s="38" t="s">
        <v>15</v>
      </c>
      <c r="C24" s="39" t="s">
        <v>3</v>
      </c>
      <c r="D24" s="41">
        <v>1</v>
      </c>
      <c r="E24" s="39" t="s">
        <v>3</v>
      </c>
      <c r="F24" s="41">
        <v>1</v>
      </c>
      <c r="G24" s="40" t="str">
        <f t="shared" si="0"/>
        <v>бр.</v>
      </c>
      <c r="H24" s="40">
        <f t="shared" si="1"/>
        <v>2</v>
      </c>
      <c r="I24" s="36"/>
      <c r="J24" s="36"/>
      <c r="K24" s="58">
        <f t="shared" si="2"/>
        <v>0</v>
      </c>
      <c r="L24" s="58">
        <f t="shared" si="3"/>
        <v>0</v>
      </c>
    </row>
    <row r="25" spans="1:12" x14ac:dyDescent="0.3">
      <c r="A25" s="34">
        <v>18</v>
      </c>
      <c r="B25" s="38" t="s">
        <v>16</v>
      </c>
      <c r="C25" s="39" t="s">
        <v>3</v>
      </c>
      <c r="D25" s="41">
        <v>1</v>
      </c>
      <c r="E25" s="39" t="s">
        <v>3</v>
      </c>
      <c r="F25" s="41">
        <v>1</v>
      </c>
      <c r="G25" s="40" t="str">
        <f t="shared" si="0"/>
        <v>бр.</v>
      </c>
      <c r="H25" s="40">
        <f t="shared" si="1"/>
        <v>2</v>
      </c>
      <c r="I25" s="36"/>
      <c r="J25" s="36"/>
      <c r="K25" s="58">
        <f t="shared" si="2"/>
        <v>0</v>
      </c>
      <c r="L25" s="58">
        <f t="shared" si="3"/>
        <v>0</v>
      </c>
    </row>
    <row r="26" spans="1:12" x14ac:dyDescent="0.3">
      <c r="A26" s="67" t="s">
        <v>73</v>
      </c>
      <c r="B26" s="68"/>
      <c r="C26" s="68"/>
      <c r="D26" s="68"/>
      <c r="E26" s="68"/>
      <c r="F26" s="68"/>
      <c r="G26" s="68"/>
      <c r="H26" s="68"/>
      <c r="I26" s="68"/>
      <c r="J26" s="69"/>
      <c r="K26" s="63"/>
      <c r="L26" s="64">
        <f>SUM(L8:L25)</f>
        <v>0</v>
      </c>
    </row>
    <row r="27" spans="1:12" x14ac:dyDescent="0.3">
      <c r="A27" s="67" t="s">
        <v>74</v>
      </c>
      <c r="B27" s="68"/>
      <c r="C27" s="68"/>
      <c r="D27" s="68"/>
      <c r="E27" s="68"/>
      <c r="F27" s="68"/>
      <c r="G27" s="68"/>
      <c r="H27" s="68"/>
      <c r="I27" s="68"/>
      <c r="J27" s="69"/>
      <c r="K27" s="63"/>
      <c r="L27" s="64">
        <f>L26*0.2</f>
        <v>0</v>
      </c>
    </row>
    <row r="28" spans="1:12" x14ac:dyDescent="0.3">
      <c r="A28" s="67" t="s">
        <v>75</v>
      </c>
      <c r="B28" s="68"/>
      <c r="C28" s="68"/>
      <c r="D28" s="68"/>
      <c r="E28" s="68"/>
      <c r="F28" s="68"/>
      <c r="G28" s="68"/>
      <c r="H28" s="68"/>
      <c r="I28" s="68"/>
      <c r="J28" s="69"/>
      <c r="K28" s="31"/>
      <c r="L28" s="64">
        <f>L26+L27</f>
        <v>0</v>
      </c>
    </row>
    <row r="29" spans="1:12" x14ac:dyDescent="0.3">
      <c r="A29" s="30" t="s">
        <v>70</v>
      </c>
      <c r="C29" s="32"/>
      <c r="D29" s="66" t="s">
        <v>71</v>
      </c>
      <c r="E29" s="66"/>
      <c r="F29" s="66"/>
      <c r="G29" s="66"/>
      <c r="H29" s="66"/>
    </row>
    <row r="30" spans="1:12" x14ac:dyDescent="0.3">
      <c r="C30" s="32"/>
      <c r="D30" s="66" t="s">
        <v>72</v>
      </c>
      <c r="E30" s="66"/>
      <c r="F30" s="66"/>
      <c r="G30" s="66"/>
      <c r="H30" s="66"/>
    </row>
  </sheetData>
  <mergeCells count="17">
    <mergeCell ref="B1:H1"/>
    <mergeCell ref="B3:H3"/>
    <mergeCell ref="I6:I7"/>
    <mergeCell ref="J6:J7"/>
    <mergeCell ref="K6:K7"/>
    <mergeCell ref="B4:L4"/>
    <mergeCell ref="B6:B7"/>
    <mergeCell ref="C6:D6"/>
    <mergeCell ref="E6:F6"/>
    <mergeCell ref="G6:H6"/>
    <mergeCell ref="L6:L7"/>
    <mergeCell ref="D29:H29"/>
    <mergeCell ref="D30:H30"/>
    <mergeCell ref="A26:J26"/>
    <mergeCell ref="A27:J27"/>
    <mergeCell ref="A28:J28"/>
    <mergeCell ref="A6:A7"/>
  </mergeCells>
  <pageMargins left="0.70866141732283472" right="0.15748031496062992" top="0.27559055118110237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1D88-2476-42A0-8B5F-918756D92B98}">
  <dimension ref="A1:L56"/>
  <sheetViews>
    <sheetView tabSelected="1" workbookViewId="0">
      <selection sqref="A1:XFD1"/>
    </sheetView>
  </sheetViews>
  <sheetFormatPr defaultRowHeight="15.6" x14ac:dyDescent="0.3"/>
  <cols>
    <col min="1" max="1" width="10.44140625" style="30" bestFit="1" customWidth="1"/>
    <col min="2" max="2" width="68.77734375" style="30" customWidth="1"/>
    <col min="3" max="3" width="7.88671875" style="30" bestFit="1" customWidth="1"/>
    <col min="4" max="4" width="7.6640625" style="30" bestFit="1" customWidth="1"/>
    <col min="5" max="5" width="9" style="30" bestFit="1" customWidth="1"/>
    <col min="6" max="6" width="8.88671875" style="30"/>
    <col min="7" max="7" width="9" style="30" bestFit="1" customWidth="1"/>
    <col min="8" max="11" width="8.88671875" style="30"/>
    <col min="12" max="12" width="10.33203125" style="30" customWidth="1"/>
    <col min="13" max="16384" width="8.88671875" style="30"/>
  </cols>
  <sheetData>
    <row r="1" spans="1:12" ht="54" customHeight="1" x14ac:dyDescent="0.3">
      <c r="B1" s="70" t="s">
        <v>64</v>
      </c>
      <c r="C1" s="71"/>
      <c r="D1" s="71"/>
      <c r="E1" s="71"/>
      <c r="F1" s="71"/>
      <c r="G1" s="71"/>
      <c r="H1" s="71"/>
    </row>
    <row r="3" spans="1:12" x14ac:dyDescent="0.3">
      <c r="B3" s="72" t="s">
        <v>65</v>
      </c>
      <c r="C3" s="72"/>
      <c r="D3" s="72"/>
      <c r="E3" s="72"/>
      <c r="F3" s="72"/>
      <c r="G3" s="72"/>
      <c r="H3" s="72"/>
    </row>
    <row r="6" spans="1:12" ht="28.2" customHeight="1" x14ac:dyDescent="0.3">
      <c r="A6" s="74" t="s">
        <v>2</v>
      </c>
      <c r="B6" s="74" t="s">
        <v>58</v>
      </c>
      <c r="C6" s="75" t="s">
        <v>51</v>
      </c>
      <c r="D6" s="75"/>
      <c r="E6" s="75" t="s">
        <v>52</v>
      </c>
      <c r="F6" s="75"/>
      <c r="G6" s="76" t="s">
        <v>53</v>
      </c>
      <c r="H6" s="76"/>
      <c r="I6" s="65" t="s">
        <v>67</v>
      </c>
      <c r="J6" s="65" t="s">
        <v>68</v>
      </c>
      <c r="K6" s="65" t="s">
        <v>69</v>
      </c>
      <c r="L6" s="65" t="s">
        <v>66</v>
      </c>
    </row>
    <row r="7" spans="1:12" ht="62.4" customHeight="1" x14ac:dyDescent="0.3">
      <c r="A7" s="74"/>
      <c r="B7" s="74"/>
      <c r="C7" s="1" t="s">
        <v>1</v>
      </c>
      <c r="D7" s="1" t="s">
        <v>0</v>
      </c>
      <c r="E7" s="1" t="s">
        <v>1</v>
      </c>
      <c r="F7" s="1" t="s">
        <v>0</v>
      </c>
      <c r="G7" s="33" t="s">
        <v>1</v>
      </c>
      <c r="H7" s="33" t="s">
        <v>0</v>
      </c>
      <c r="I7" s="65"/>
      <c r="J7" s="65"/>
      <c r="K7" s="65"/>
      <c r="L7" s="65"/>
    </row>
    <row r="8" spans="1:12" ht="24.6" customHeight="1" x14ac:dyDescent="0.3">
      <c r="A8" s="85" t="s">
        <v>76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7"/>
    </row>
    <row r="9" spans="1:12" ht="31.2" x14ac:dyDescent="0.3">
      <c r="A9" s="1">
        <v>1</v>
      </c>
      <c r="B9" s="46" t="s">
        <v>26</v>
      </c>
      <c r="C9" s="47">
        <v>171</v>
      </c>
      <c r="D9" s="48" t="s">
        <v>3</v>
      </c>
      <c r="E9" s="47">
        <v>169</v>
      </c>
      <c r="F9" s="48" t="s">
        <v>3</v>
      </c>
      <c r="G9" s="49">
        <f>C9+E9</f>
        <v>340</v>
      </c>
      <c r="H9" s="37" t="str">
        <f>F9</f>
        <v>бр.</v>
      </c>
      <c r="I9" s="36"/>
      <c r="J9" s="36"/>
      <c r="K9" s="58">
        <f t="shared" ref="K9:K18" si="0">J9+I9</f>
        <v>0</v>
      </c>
      <c r="L9" s="58">
        <f>K9*G9</f>
        <v>0</v>
      </c>
    </row>
    <row r="10" spans="1:12" x14ac:dyDescent="0.3">
      <c r="A10" s="1">
        <f>A9+1</f>
        <v>2</v>
      </c>
      <c r="B10" s="46" t="s">
        <v>27</v>
      </c>
      <c r="C10" s="50">
        <v>8000</v>
      </c>
      <c r="D10" s="48" t="s">
        <v>28</v>
      </c>
      <c r="E10" s="50">
        <v>8000</v>
      </c>
      <c r="F10" s="48" t="s">
        <v>28</v>
      </c>
      <c r="G10" s="49">
        <f t="shared" ref="G10:G18" si="1">C10+E10</f>
        <v>16000</v>
      </c>
      <c r="H10" s="37" t="str">
        <f t="shared" ref="H10:H18" si="2">F10</f>
        <v>m</v>
      </c>
      <c r="I10" s="36"/>
      <c r="J10" s="36"/>
      <c r="K10" s="58">
        <f t="shared" si="0"/>
        <v>0</v>
      </c>
      <c r="L10" s="58">
        <f t="shared" ref="L10:L18" si="3">K10*G10</f>
        <v>0</v>
      </c>
    </row>
    <row r="11" spans="1:12" x14ac:dyDescent="0.3">
      <c r="A11" s="1">
        <f t="shared" ref="A11:A18" si="4">A10+1</f>
        <v>3</v>
      </c>
      <c r="B11" s="46" t="s">
        <v>5</v>
      </c>
      <c r="C11" s="47">
        <v>300</v>
      </c>
      <c r="D11" s="48" t="s">
        <v>3</v>
      </c>
      <c r="E11" s="47">
        <v>300</v>
      </c>
      <c r="F11" s="48" t="s">
        <v>3</v>
      </c>
      <c r="G11" s="49">
        <f t="shared" si="1"/>
        <v>600</v>
      </c>
      <c r="H11" s="37" t="str">
        <f t="shared" si="2"/>
        <v>бр.</v>
      </c>
      <c r="I11" s="36"/>
      <c r="J11" s="36"/>
      <c r="K11" s="58">
        <f t="shared" si="0"/>
        <v>0</v>
      </c>
      <c r="L11" s="58">
        <f t="shared" si="3"/>
        <v>0</v>
      </c>
    </row>
    <row r="12" spans="1:12" ht="31.2" x14ac:dyDescent="0.3">
      <c r="A12" s="1">
        <f t="shared" si="4"/>
        <v>4</v>
      </c>
      <c r="B12" s="46" t="s">
        <v>29</v>
      </c>
      <c r="C12" s="50">
        <v>12500</v>
      </c>
      <c r="D12" s="48" t="s">
        <v>30</v>
      </c>
      <c r="E12" s="50">
        <v>12500</v>
      </c>
      <c r="F12" s="48" t="s">
        <v>30</v>
      </c>
      <c r="G12" s="49">
        <f t="shared" si="1"/>
        <v>25000</v>
      </c>
      <c r="H12" s="37" t="str">
        <f t="shared" si="2"/>
        <v>kg.</v>
      </c>
      <c r="I12" s="36"/>
      <c r="J12" s="36"/>
      <c r="K12" s="58">
        <f t="shared" si="0"/>
        <v>0</v>
      </c>
      <c r="L12" s="58">
        <f t="shared" si="3"/>
        <v>0</v>
      </c>
    </row>
    <row r="13" spans="1:12" x14ac:dyDescent="0.3">
      <c r="A13" s="1">
        <f t="shared" si="4"/>
        <v>5</v>
      </c>
      <c r="B13" s="46" t="s">
        <v>31</v>
      </c>
      <c r="C13" s="47">
        <v>5</v>
      </c>
      <c r="D13" s="48" t="s">
        <v>3</v>
      </c>
      <c r="E13" s="47">
        <v>5</v>
      </c>
      <c r="F13" s="48" t="s">
        <v>3</v>
      </c>
      <c r="G13" s="49">
        <f t="shared" si="1"/>
        <v>10</v>
      </c>
      <c r="H13" s="37" t="str">
        <f t="shared" si="2"/>
        <v>бр.</v>
      </c>
      <c r="I13" s="36"/>
      <c r="J13" s="36"/>
      <c r="K13" s="58">
        <f t="shared" si="0"/>
        <v>0</v>
      </c>
      <c r="L13" s="58">
        <f t="shared" si="3"/>
        <v>0</v>
      </c>
    </row>
    <row r="14" spans="1:12" ht="18.600000000000001" x14ac:dyDescent="0.3">
      <c r="A14" s="1">
        <f t="shared" si="4"/>
        <v>6</v>
      </c>
      <c r="B14" s="46" t="s">
        <v>32</v>
      </c>
      <c r="C14" s="50">
        <v>5500</v>
      </c>
      <c r="D14" s="48" t="s">
        <v>33</v>
      </c>
      <c r="E14" s="50">
        <v>5400</v>
      </c>
      <c r="F14" s="48" t="s">
        <v>33</v>
      </c>
      <c r="G14" s="49">
        <f t="shared" si="1"/>
        <v>10900</v>
      </c>
      <c r="H14" s="37" t="str">
        <f t="shared" si="2"/>
        <v>m2</v>
      </c>
      <c r="I14" s="36"/>
      <c r="J14" s="36"/>
      <c r="K14" s="58">
        <f t="shared" si="0"/>
        <v>0</v>
      </c>
      <c r="L14" s="58">
        <f t="shared" si="3"/>
        <v>0</v>
      </c>
    </row>
    <row r="15" spans="1:12" ht="18.600000000000001" x14ac:dyDescent="0.3">
      <c r="A15" s="1">
        <f t="shared" si="4"/>
        <v>7</v>
      </c>
      <c r="B15" s="46" t="s">
        <v>6</v>
      </c>
      <c r="C15" s="50">
        <v>9800</v>
      </c>
      <c r="D15" s="48" t="s">
        <v>33</v>
      </c>
      <c r="E15" s="50">
        <v>9300</v>
      </c>
      <c r="F15" s="48" t="s">
        <v>33</v>
      </c>
      <c r="G15" s="49">
        <f t="shared" si="1"/>
        <v>19100</v>
      </c>
      <c r="H15" s="37" t="str">
        <f t="shared" si="2"/>
        <v>m2</v>
      </c>
      <c r="I15" s="36"/>
      <c r="J15" s="36"/>
      <c r="K15" s="58">
        <f t="shared" si="0"/>
        <v>0</v>
      </c>
      <c r="L15" s="58">
        <f t="shared" si="3"/>
        <v>0</v>
      </c>
    </row>
    <row r="16" spans="1:12" ht="31.2" x14ac:dyDescent="0.3">
      <c r="A16" s="1">
        <f t="shared" si="4"/>
        <v>8</v>
      </c>
      <c r="B16" s="46" t="s">
        <v>34</v>
      </c>
      <c r="C16" s="50">
        <v>5500</v>
      </c>
      <c r="D16" s="48" t="s">
        <v>33</v>
      </c>
      <c r="E16" s="50">
        <v>5400</v>
      </c>
      <c r="F16" s="48" t="s">
        <v>33</v>
      </c>
      <c r="G16" s="49">
        <f t="shared" si="1"/>
        <v>10900</v>
      </c>
      <c r="H16" s="37" t="str">
        <f t="shared" si="2"/>
        <v>m2</v>
      </c>
      <c r="I16" s="36"/>
      <c r="J16" s="36"/>
      <c r="K16" s="58">
        <f t="shared" si="0"/>
        <v>0</v>
      </c>
      <c r="L16" s="58">
        <f t="shared" si="3"/>
        <v>0</v>
      </c>
    </row>
    <row r="17" spans="1:12" x14ac:dyDescent="0.3">
      <c r="A17" s="1">
        <f t="shared" si="4"/>
        <v>9</v>
      </c>
      <c r="B17" s="46" t="s">
        <v>7</v>
      </c>
      <c r="C17" s="47">
        <v>60</v>
      </c>
      <c r="D17" s="48" t="s">
        <v>3</v>
      </c>
      <c r="E17" s="47">
        <v>60</v>
      </c>
      <c r="F17" s="48" t="s">
        <v>3</v>
      </c>
      <c r="G17" s="49">
        <f t="shared" si="1"/>
        <v>120</v>
      </c>
      <c r="H17" s="37" t="str">
        <f t="shared" si="2"/>
        <v>бр.</v>
      </c>
      <c r="I17" s="36"/>
      <c r="J17" s="36"/>
      <c r="K17" s="58">
        <f t="shared" si="0"/>
        <v>0</v>
      </c>
      <c r="L17" s="58">
        <f t="shared" si="3"/>
        <v>0</v>
      </c>
    </row>
    <row r="18" spans="1:12" ht="46.8" x14ac:dyDescent="0.3">
      <c r="A18" s="1">
        <f t="shared" si="4"/>
        <v>10</v>
      </c>
      <c r="B18" s="46" t="s">
        <v>8</v>
      </c>
      <c r="C18" s="47">
        <v>900</v>
      </c>
      <c r="D18" s="48" t="s">
        <v>28</v>
      </c>
      <c r="E18" s="47">
        <v>850</v>
      </c>
      <c r="F18" s="48" t="s">
        <v>28</v>
      </c>
      <c r="G18" s="49">
        <f t="shared" si="1"/>
        <v>1750</v>
      </c>
      <c r="H18" s="37" t="str">
        <f t="shared" si="2"/>
        <v>m</v>
      </c>
      <c r="I18" s="36"/>
      <c r="J18" s="36"/>
      <c r="K18" s="58">
        <f t="shared" si="0"/>
        <v>0</v>
      </c>
      <c r="L18" s="58">
        <f t="shared" si="3"/>
        <v>0</v>
      </c>
    </row>
    <row r="19" spans="1:12" x14ac:dyDescent="0.3">
      <c r="A19" s="77" t="s">
        <v>83</v>
      </c>
      <c r="B19" s="78"/>
      <c r="C19" s="78"/>
      <c r="D19" s="78"/>
      <c r="E19" s="78"/>
      <c r="F19" s="78"/>
      <c r="G19" s="78"/>
      <c r="H19" s="78"/>
      <c r="I19" s="78"/>
      <c r="J19" s="79"/>
      <c r="K19" s="61"/>
      <c r="L19" s="62">
        <f>SUM(L9:L18)</f>
        <v>0</v>
      </c>
    </row>
    <row r="20" spans="1:12" x14ac:dyDescent="0.3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</row>
    <row r="21" spans="1:12" ht="16.2" customHeight="1" x14ac:dyDescent="0.3">
      <c r="A21" s="80" t="s">
        <v>77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ht="18.600000000000001" x14ac:dyDescent="0.3">
      <c r="A22" s="18">
        <v>11</v>
      </c>
      <c r="B22" s="19" t="s">
        <v>35</v>
      </c>
      <c r="C22" s="20">
        <v>50</v>
      </c>
      <c r="D22" s="21" t="s">
        <v>28</v>
      </c>
      <c r="E22" s="20">
        <v>50</v>
      </c>
      <c r="F22" s="21" t="s">
        <v>28</v>
      </c>
      <c r="G22" s="54">
        <f>C22+E22</f>
        <v>100</v>
      </c>
      <c r="H22" s="55" t="str">
        <f>F22</f>
        <v>m</v>
      </c>
      <c r="I22" s="56"/>
      <c r="J22" s="57"/>
      <c r="K22" s="58">
        <f t="shared" ref="K22" si="5">J22+I22</f>
        <v>0</v>
      </c>
      <c r="L22" s="58">
        <f t="shared" ref="L22" si="6">K22*G22</f>
        <v>0</v>
      </c>
    </row>
    <row r="23" spans="1:12" ht="18.600000000000001" x14ac:dyDescent="0.3">
      <c r="A23" s="2">
        <f>A22+1</f>
        <v>12</v>
      </c>
      <c r="B23" s="3" t="s">
        <v>36</v>
      </c>
      <c r="C23" s="7">
        <v>4000</v>
      </c>
      <c r="D23" s="8" t="s">
        <v>28</v>
      </c>
      <c r="E23" s="7">
        <v>4000</v>
      </c>
      <c r="F23" s="8" t="s">
        <v>28</v>
      </c>
      <c r="G23" s="16">
        <f t="shared" ref="G23:G29" si="7">C23+E23</f>
        <v>8000</v>
      </c>
      <c r="H23" s="28" t="str">
        <f t="shared" ref="H23:H29" si="8">F23</f>
        <v>m</v>
      </c>
      <c r="I23" s="51"/>
      <c r="J23" s="52"/>
      <c r="K23" s="58">
        <f t="shared" ref="K23:K29" si="9">J23+I23</f>
        <v>0</v>
      </c>
      <c r="L23" s="58">
        <f t="shared" ref="L23:L29" si="10">K23*G23</f>
        <v>0</v>
      </c>
    </row>
    <row r="24" spans="1:12" ht="18.600000000000001" x14ac:dyDescent="0.3">
      <c r="A24" s="2">
        <f t="shared" ref="A24:A29" si="11">A23+1</f>
        <v>13</v>
      </c>
      <c r="B24" s="4" t="s">
        <v>37</v>
      </c>
      <c r="C24" s="7">
        <v>4000</v>
      </c>
      <c r="D24" s="8" t="s">
        <v>28</v>
      </c>
      <c r="E24" s="7">
        <v>4000</v>
      </c>
      <c r="F24" s="8" t="s">
        <v>28</v>
      </c>
      <c r="G24" s="16">
        <f t="shared" si="7"/>
        <v>8000</v>
      </c>
      <c r="H24" s="28" t="str">
        <f t="shared" si="8"/>
        <v>m</v>
      </c>
      <c r="I24" s="51"/>
      <c r="J24" s="52"/>
      <c r="K24" s="58">
        <f t="shared" si="9"/>
        <v>0</v>
      </c>
      <c r="L24" s="58">
        <f t="shared" si="10"/>
        <v>0</v>
      </c>
    </row>
    <row r="25" spans="1:12" ht="18.600000000000001" x14ac:dyDescent="0.3">
      <c r="A25" s="2">
        <f t="shared" si="11"/>
        <v>14</v>
      </c>
      <c r="B25" s="3" t="s">
        <v>38</v>
      </c>
      <c r="C25" s="7">
        <v>200</v>
      </c>
      <c r="D25" s="8" t="s">
        <v>28</v>
      </c>
      <c r="E25" s="7">
        <v>200</v>
      </c>
      <c r="F25" s="8" t="s">
        <v>28</v>
      </c>
      <c r="G25" s="16">
        <f t="shared" si="7"/>
        <v>400</v>
      </c>
      <c r="H25" s="28" t="str">
        <f t="shared" si="8"/>
        <v>m</v>
      </c>
      <c r="I25" s="51"/>
      <c r="J25" s="52"/>
      <c r="K25" s="58">
        <f t="shared" si="9"/>
        <v>0</v>
      </c>
      <c r="L25" s="58">
        <f t="shared" si="10"/>
        <v>0</v>
      </c>
    </row>
    <row r="26" spans="1:12" ht="18.600000000000001" x14ac:dyDescent="0.3">
      <c r="A26" s="2">
        <f t="shared" si="11"/>
        <v>15</v>
      </c>
      <c r="B26" s="4" t="s">
        <v>39</v>
      </c>
      <c r="C26" s="7">
        <v>1600</v>
      </c>
      <c r="D26" s="8" t="s">
        <v>3</v>
      </c>
      <c r="E26" s="7">
        <v>1600</v>
      </c>
      <c r="F26" s="8" t="s">
        <v>3</v>
      </c>
      <c r="G26" s="16">
        <f t="shared" si="7"/>
        <v>3200</v>
      </c>
      <c r="H26" s="28" t="str">
        <f t="shared" si="8"/>
        <v>бр.</v>
      </c>
      <c r="I26" s="51"/>
      <c r="J26" s="52"/>
      <c r="K26" s="58">
        <f t="shared" si="9"/>
        <v>0</v>
      </c>
      <c r="L26" s="58">
        <f t="shared" si="10"/>
        <v>0</v>
      </c>
    </row>
    <row r="27" spans="1:12" ht="18.600000000000001" x14ac:dyDescent="0.3">
      <c r="A27" s="2">
        <f t="shared" si="11"/>
        <v>16</v>
      </c>
      <c r="B27" s="5" t="s">
        <v>40</v>
      </c>
      <c r="C27" s="7">
        <v>2</v>
      </c>
      <c r="D27" s="8" t="s">
        <v>3</v>
      </c>
      <c r="E27" s="7">
        <v>2</v>
      </c>
      <c r="F27" s="8" t="s">
        <v>3</v>
      </c>
      <c r="G27" s="16">
        <f t="shared" si="7"/>
        <v>4</v>
      </c>
      <c r="H27" s="28" t="str">
        <f t="shared" si="8"/>
        <v>бр.</v>
      </c>
      <c r="I27" s="51"/>
      <c r="J27" s="52"/>
      <c r="K27" s="58">
        <f t="shared" si="9"/>
        <v>0</v>
      </c>
      <c r="L27" s="58">
        <f t="shared" si="10"/>
        <v>0</v>
      </c>
    </row>
    <row r="28" spans="1:12" ht="31.2" x14ac:dyDescent="0.3">
      <c r="A28" s="2">
        <f t="shared" si="11"/>
        <v>17</v>
      </c>
      <c r="B28" s="6" t="s">
        <v>9</v>
      </c>
      <c r="C28" s="7">
        <v>400</v>
      </c>
      <c r="D28" s="8" t="s">
        <v>3</v>
      </c>
      <c r="E28" s="7">
        <v>400</v>
      </c>
      <c r="F28" s="8" t="s">
        <v>3</v>
      </c>
      <c r="G28" s="16">
        <f t="shared" si="7"/>
        <v>800</v>
      </c>
      <c r="H28" s="28" t="str">
        <f t="shared" si="8"/>
        <v>бр.</v>
      </c>
      <c r="I28" s="51"/>
      <c r="J28" s="52"/>
      <c r="K28" s="58">
        <f t="shared" si="9"/>
        <v>0</v>
      </c>
      <c r="L28" s="58">
        <f t="shared" si="10"/>
        <v>0</v>
      </c>
    </row>
    <row r="29" spans="1:12" ht="16.2" thickBot="1" x14ac:dyDescent="0.35">
      <c r="A29" s="2">
        <f t="shared" si="11"/>
        <v>18</v>
      </c>
      <c r="B29" s="22" t="s">
        <v>10</v>
      </c>
      <c r="C29" s="23">
        <v>300</v>
      </c>
      <c r="D29" s="24" t="s">
        <v>3</v>
      </c>
      <c r="E29" s="23">
        <v>300</v>
      </c>
      <c r="F29" s="24" t="s">
        <v>3</v>
      </c>
      <c r="G29" s="17">
        <f t="shared" si="7"/>
        <v>600</v>
      </c>
      <c r="H29" s="29" t="str">
        <f t="shared" si="8"/>
        <v>бр.</v>
      </c>
      <c r="I29" s="51"/>
      <c r="J29" s="52"/>
      <c r="K29" s="58">
        <f t="shared" si="9"/>
        <v>0</v>
      </c>
      <c r="L29" s="58">
        <f t="shared" si="10"/>
        <v>0</v>
      </c>
    </row>
    <row r="30" spans="1:12" x14ac:dyDescent="0.3">
      <c r="A30" s="77" t="s">
        <v>84</v>
      </c>
      <c r="B30" s="78"/>
      <c r="C30" s="78"/>
      <c r="D30" s="78"/>
      <c r="E30" s="78"/>
      <c r="F30" s="78"/>
      <c r="G30" s="78"/>
      <c r="H30" s="78"/>
      <c r="I30" s="78"/>
      <c r="J30" s="79"/>
      <c r="K30" s="61"/>
      <c r="L30" s="62">
        <f>SUM(L22:L29)</f>
        <v>0</v>
      </c>
    </row>
    <row r="31" spans="1:12" x14ac:dyDescent="0.3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</row>
    <row r="32" spans="1:12" ht="27.6" customHeight="1" thickBot="1" x14ac:dyDescent="0.35">
      <c r="A32" s="81" t="s">
        <v>78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ht="46.8" x14ac:dyDescent="0.3">
      <c r="A33" s="18">
        <v>19</v>
      </c>
      <c r="B33" s="25" t="s">
        <v>41</v>
      </c>
      <c r="C33" s="20">
        <v>252</v>
      </c>
      <c r="D33" s="21" t="s">
        <v>3</v>
      </c>
      <c r="E33" s="20">
        <v>222</v>
      </c>
      <c r="F33" s="21" t="s">
        <v>3</v>
      </c>
      <c r="G33" s="42">
        <f>C33+E33</f>
        <v>474</v>
      </c>
      <c r="H33" s="43" t="str">
        <f>F33</f>
        <v>бр.</v>
      </c>
      <c r="I33" s="36"/>
      <c r="J33" s="36"/>
      <c r="K33" s="58">
        <f t="shared" ref="K33" si="12">J33+I33</f>
        <v>0</v>
      </c>
      <c r="L33" s="58">
        <f t="shared" ref="L33" si="13">K33*G33</f>
        <v>0</v>
      </c>
    </row>
    <row r="34" spans="1:12" ht="46.8" x14ac:dyDescent="0.3">
      <c r="A34" s="2">
        <f>A33+1</f>
        <v>20</v>
      </c>
      <c r="B34" s="6" t="s">
        <v>42</v>
      </c>
      <c r="C34" s="7">
        <v>140</v>
      </c>
      <c r="D34" s="8" t="s">
        <v>3</v>
      </c>
      <c r="E34" s="7">
        <v>132</v>
      </c>
      <c r="F34" s="8" t="s">
        <v>3</v>
      </c>
      <c r="G34" s="44">
        <f t="shared" ref="G34:G52" si="14">C34+E34</f>
        <v>272</v>
      </c>
      <c r="H34" s="45" t="str">
        <f t="shared" ref="H34:H52" si="15">F34</f>
        <v>бр.</v>
      </c>
      <c r="I34" s="36"/>
      <c r="J34" s="36"/>
      <c r="K34" s="58">
        <f t="shared" ref="K34:K52" si="16">J34+I34</f>
        <v>0</v>
      </c>
      <c r="L34" s="58">
        <f t="shared" ref="L34:L52" si="17">K34*G34</f>
        <v>0</v>
      </c>
    </row>
    <row r="35" spans="1:12" ht="62.4" x14ac:dyDescent="0.3">
      <c r="A35" s="2">
        <f t="shared" ref="A35:A52" si="18">A34+1</f>
        <v>21</v>
      </c>
      <c r="B35" s="6" t="s">
        <v>43</v>
      </c>
      <c r="C35" s="7">
        <v>2</v>
      </c>
      <c r="D35" s="8" t="s">
        <v>3</v>
      </c>
      <c r="E35" s="7">
        <v>0</v>
      </c>
      <c r="F35" s="8" t="s">
        <v>3</v>
      </c>
      <c r="G35" s="44">
        <f t="shared" si="14"/>
        <v>2</v>
      </c>
      <c r="H35" s="45" t="str">
        <f t="shared" si="15"/>
        <v>бр.</v>
      </c>
      <c r="I35" s="36"/>
      <c r="J35" s="36"/>
      <c r="K35" s="58">
        <f t="shared" si="16"/>
        <v>0</v>
      </c>
      <c r="L35" s="58">
        <f t="shared" si="17"/>
        <v>0</v>
      </c>
    </row>
    <row r="36" spans="1:12" ht="63" thickBot="1" x14ac:dyDescent="0.35">
      <c r="A36" s="2">
        <f t="shared" si="18"/>
        <v>22</v>
      </c>
      <c r="B36" s="26" t="s">
        <v>54</v>
      </c>
      <c r="C36" s="7">
        <v>0</v>
      </c>
      <c r="D36" s="8" t="s">
        <v>3</v>
      </c>
      <c r="E36" s="7">
        <v>2</v>
      </c>
      <c r="F36" s="8" t="s">
        <v>3</v>
      </c>
      <c r="G36" s="44">
        <f t="shared" si="14"/>
        <v>2</v>
      </c>
      <c r="H36" s="45" t="str">
        <f t="shared" si="15"/>
        <v>бр.</v>
      </c>
      <c r="I36" s="36"/>
      <c r="J36" s="36"/>
      <c r="K36" s="58">
        <f t="shared" si="16"/>
        <v>0</v>
      </c>
      <c r="L36" s="58">
        <f t="shared" si="17"/>
        <v>0</v>
      </c>
    </row>
    <row r="37" spans="1:12" ht="31.2" x14ac:dyDescent="0.3">
      <c r="A37" s="2">
        <f t="shared" si="18"/>
        <v>23</v>
      </c>
      <c r="B37" s="6" t="s">
        <v>44</v>
      </c>
      <c r="C37" s="7">
        <v>1</v>
      </c>
      <c r="D37" s="8" t="s">
        <v>3</v>
      </c>
      <c r="E37" s="7">
        <v>0</v>
      </c>
      <c r="F37" s="8" t="s">
        <v>3</v>
      </c>
      <c r="G37" s="44">
        <f t="shared" si="14"/>
        <v>1</v>
      </c>
      <c r="H37" s="45" t="str">
        <f t="shared" si="15"/>
        <v>бр.</v>
      </c>
      <c r="I37" s="36"/>
      <c r="J37" s="36"/>
      <c r="K37" s="58">
        <f t="shared" si="16"/>
        <v>0</v>
      </c>
      <c r="L37" s="58">
        <f t="shared" si="17"/>
        <v>0</v>
      </c>
    </row>
    <row r="38" spans="1:12" ht="31.2" x14ac:dyDescent="0.3">
      <c r="A38" s="2">
        <f t="shared" si="18"/>
        <v>24</v>
      </c>
      <c r="B38" s="27" t="s">
        <v>55</v>
      </c>
      <c r="C38" s="7">
        <v>0</v>
      </c>
      <c r="D38" s="8" t="s">
        <v>3</v>
      </c>
      <c r="E38" s="7">
        <v>1</v>
      </c>
      <c r="F38" s="8" t="s">
        <v>3</v>
      </c>
      <c r="G38" s="44">
        <f t="shared" si="14"/>
        <v>1</v>
      </c>
      <c r="H38" s="45" t="str">
        <f t="shared" si="15"/>
        <v>бр.</v>
      </c>
      <c r="I38" s="36"/>
      <c r="J38" s="36"/>
      <c r="K38" s="58">
        <f t="shared" si="16"/>
        <v>0</v>
      </c>
      <c r="L38" s="58">
        <f t="shared" si="17"/>
        <v>0</v>
      </c>
    </row>
    <row r="39" spans="1:12" x14ac:dyDescent="0.3">
      <c r="A39" s="2">
        <f t="shared" si="18"/>
        <v>25</v>
      </c>
      <c r="B39" s="6" t="s">
        <v>45</v>
      </c>
      <c r="C39" s="7">
        <v>1</v>
      </c>
      <c r="D39" s="8" t="s">
        <v>3</v>
      </c>
      <c r="E39" s="7">
        <v>0</v>
      </c>
      <c r="F39" s="8" t="s">
        <v>3</v>
      </c>
      <c r="G39" s="44">
        <f t="shared" si="14"/>
        <v>1</v>
      </c>
      <c r="H39" s="45" t="str">
        <f t="shared" si="15"/>
        <v>бр.</v>
      </c>
      <c r="I39" s="36"/>
      <c r="J39" s="36"/>
      <c r="K39" s="58">
        <f t="shared" si="16"/>
        <v>0</v>
      </c>
      <c r="L39" s="58">
        <f t="shared" si="17"/>
        <v>0</v>
      </c>
    </row>
    <row r="40" spans="1:12" ht="16.2" thickBot="1" x14ac:dyDescent="0.35">
      <c r="A40" s="2">
        <f t="shared" si="18"/>
        <v>26</v>
      </c>
      <c r="B40" s="26" t="s">
        <v>56</v>
      </c>
      <c r="C40" s="7">
        <v>0</v>
      </c>
      <c r="D40" s="8" t="s">
        <v>3</v>
      </c>
      <c r="E40" s="7">
        <v>1</v>
      </c>
      <c r="F40" s="8" t="s">
        <v>3</v>
      </c>
      <c r="G40" s="44">
        <f t="shared" si="14"/>
        <v>1</v>
      </c>
      <c r="H40" s="45" t="str">
        <f t="shared" si="15"/>
        <v>бр.</v>
      </c>
      <c r="I40" s="36"/>
      <c r="J40" s="36"/>
      <c r="K40" s="58">
        <f t="shared" si="16"/>
        <v>0</v>
      </c>
      <c r="L40" s="58">
        <f t="shared" si="17"/>
        <v>0</v>
      </c>
    </row>
    <row r="41" spans="1:12" ht="31.2" x14ac:dyDescent="0.3">
      <c r="A41" s="2">
        <f t="shared" si="18"/>
        <v>27</v>
      </c>
      <c r="B41" s="6" t="s">
        <v>46</v>
      </c>
      <c r="C41" s="7">
        <v>2</v>
      </c>
      <c r="D41" s="8" t="s">
        <v>3</v>
      </c>
      <c r="E41" s="7">
        <v>0</v>
      </c>
      <c r="F41" s="8" t="s">
        <v>3</v>
      </c>
      <c r="G41" s="44">
        <f t="shared" si="14"/>
        <v>2</v>
      </c>
      <c r="H41" s="45" t="str">
        <f t="shared" si="15"/>
        <v>бр.</v>
      </c>
      <c r="I41" s="36"/>
      <c r="J41" s="36"/>
      <c r="K41" s="58">
        <f t="shared" si="16"/>
        <v>0</v>
      </c>
      <c r="L41" s="58">
        <f t="shared" si="17"/>
        <v>0</v>
      </c>
    </row>
    <row r="42" spans="1:12" ht="31.8" thickBot="1" x14ac:dyDescent="0.35">
      <c r="A42" s="2">
        <f t="shared" si="18"/>
        <v>28</v>
      </c>
      <c r="B42" s="26" t="s">
        <v>57</v>
      </c>
      <c r="C42" s="7">
        <v>0</v>
      </c>
      <c r="D42" s="8" t="s">
        <v>3</v>
      </c>
      <c r="E42" s="7">
        <v>2</v>
      </c>
      <c r="F42" s="8" t="s">
        <v>3</v>
      </c>
      <c r="G42" s="44">
        <f t="shared" si="14"/>
        <v>2</v>
      </c>
      <c r="H42" s="45" t="str">
        <f t="shared" si="15"/>
        <v>бр.</v>
      </c>
      <c r="I42" s="36"/>
      <c r="J42" s="36"/>
      <c r="K42" s="58">
        <f t="shared" si="16"/>
        <v>0</v>
      </c>
      <c r="L42" s="58">
        <f t="shared" si="17"/>
        <v>0</v>
      </c>
    </row>
    <row r="43" spans="1:12" x14ac:dyDescent="0.3">
      <c r="A43" s="2">
        <f t="shared" si="18"/>
        <v>29</v>
      </c>
      <c r="B43" s="9" t="s">
        <v>11</v>
      </c>
      <c r="C43" s="7">
        <v>100</v>
      </c>
      <c r="D43" s="12" t="s">
        <v>47</v>
      </c>
      <c r="E43" s="7">
        <v>100</v>
      </c>
      <c r="F43" s="12" t="s">
        <v>47</v>
      </c>
      <c r="G43" s="44">
        <f t="shared" si="14"/>
        <v>200</v>
      </c>
      <c r="H43" s="45" t="str">
        <f t="shared" si="15"/>
        <v>m.</v>
      </c>
      <c r="I43" s="36"/>
      <c r="J43" s="36"/>
      <c r="K43" s="58">
        <f t="shared" si="16"/>
        <v>0</v>
      </c>
      <c r="L43" s="58">
        <f t="shared" si="17"/>
        <v>0</v>
      </c>
    </row>
    <row r="44" spans="1:12" ht="31.2" x14ac:dyDescent="0.3">
      <c r="A44" s="2">
        <f t="shared" si="18"/>
        <v>30</v>
      </c>
      <c r="B44" s="10" t="s">
        <v>23</v>
      </c>
      <c r="C44" s="7">
        <v>4</v>
      </c>
      <c r="D44" s="12" t="s">
        <v>3</v>
      </c>
      <c r="E44" s="7">
        <v>4</v>
      </c>
      <c r="F44" s="12" t="s">
        <v>3</v>
      </c>
      <c r="G44" s="44">
        <f t="shared" si="14"/>
        <v>8</v>
      </c>
      <c r="H44" s="45" t="str">
        <f t="shared" si="15"/>
        <v>бр.</v>
      </c>
      <c r="I44" s="36"/>
      <c r="J44" s="36"/>
      <c r="K44" s="58">
        <f t="shared" si="16"/>
        <v>0</v>
      </c>
      <c r="L44" s="58">
        <f t="shared" si="17"/>
        <v>0</v>
      </c>
    </row>
    <row r="45" spans="1:12" ht="18.600000000000001" x14ac:dyDescent="0.3">
      <c r="A45" s="2">
        <f t="shared" si="18"/>
        <v>31</v>
      </c>
      <c r="B45" s="10" t="s">
        <v>48</v>
      </c>
      <c r="C45" s="7">
        <v>400</v>
      </c>
      <c r="D45" s="12" t="s">
        <v>47</v>
      </c>
      <c r="E45" s="7">
        <v>400</v>
      </c>
      <c r="F45" s="12" t="s">
        <v>47</v>
      </c>
      <c r="G45" s="44">
        <f t="shared" si="14"/>
        <v>800</v>
      </c>
      <c r="H45" s="45" t="str">
        <f t="shared" si="15"/>
        <v>m.</v>
      </c>
      <c r="I45" s="36"/>
      <c r="J45" s="36"/>
      <c r="K45" s="58">
        <f t="shared" si="16"/>
        <v>0</v>
      </c>
      <c r="L45" s="58">
        <f t="shared" si="17"/>
        <v>0</v>
      </c>
    </row>
    <row r="46" spans="1:12" ht="31.2" x14ac:dyDescent="0.3">
      <c r="A46" s="2">
        <f t="shared" si="18"/>
        <v>32</v>
      </c>
      <c r="B46" s="10" t="s">
        <v>49</v>
      </c>
      <c r="C46" s="7">
        <v>20</v>
      </c>
      <c r="D46" s="12" t="s">
        <v>3</v>
      </c>
      <c r="E46" s="7">
        <v>20</v>
      </c>
      <c r="F46" s="12" t="s">
        <v>3</v>
      </c>
      <c r="G46" s="44">
        <f t="shared" si="14"/>
        <v>40</v>
      </c>
      <c r="H46" s="59" t="str">
        <f t="shared" si="15"/>
        <v>бр.</v>
      </c>
      <c r="I46" s="36"/>
      <c r="J46" s="36"/>
      <c r="K46" s="58">
        <f t="shared" si="16"/>
        <v>0</v>
      </c>
      <c r="L46" s="58">
        <f t="shared" si="17"/>
        <v>0</v>
      </c>
    </row>
    <row r="47" spans="1:12" x14ac:dyDescent="0.3">
      <c r="A47" s="2">
        <f t="shared" si="18"/>
        <v>33</v>
      </c>
      <c r="B47" s="10" t="s">
        <v>12</v>
      </c>
      <c r="C47" s="7">
        <v>400</v>
      </c>
      <c r="D47" s="12" t="s">
        <v>3</v>
      </c>
      <c r="E47" s="7">
        <v>400</v>
      </c>
      <c r="F47" s="12" t="s">
        <v>3</v>
      </c>
      <c r="G47" s="44">
        <f t="shared" si="14"/>
        <v>800</v>
      </c>
      <c r="H47" s="59" t="str">
        <f t="shared" si="15"/>
        <v>бр.</v>
      </c>
      <c r="I47" s="31"/>
      <c r="J47" s="31"/>
      <c r="K47" s="58">
        <f t="shared" si="16"/>
        <v>0</v>
      </c>
      <c r="L47" s="58">
        <f t="shared" si="17"/>
        <v>0</v>
      </c>
    </row>
    <row r="48" spans="1:12" x14ac:dyDescent="0.3">
      <c r="A48" s="2">
        <f t="shared" si="18"/>
        <v>34</v>
      </c>
      <c r="B48" s="10" t="s">
        <v>13</v>
      </c>
      <c r="C48" s="13">
        <v>300</v>
      </c>
      <c r="D48" s="12" t="s">
        <v>3</v>
      </c>
      <c r="E48" s="13">
        <v>300</v>
      </c>
      <c r="F48" s="12" t="s">
        <v>3</v>
      </c>
      <c r="G48" s="44">
        <f t="shared" si="14"/>
        <v>600</v>
      </c>
      <c r="H48" s="59" t="str">
        <f t="shared" si="15"/>
        <v>бр.</v>
      </c>
      <c r="I48" s="31"/>
      <c r="J48" s="31"/>
      <c r="K48" s="58">
        <f t="shared" si="16"/>
        <v>0</v>
      </c>
      <c r="L48" s="58">
        <f t="shared" si="17"/>
        <v>0</v>
      </c>
    </row>
    <row r="49" spans="1:12" x14ac:dyDescent="0.3">
      <c r="A49" s="2">
        <f t="shared" si="18"/>
        <v>35</v>
      </c>
      <c r="B49" s="10" t="s">
        <v>14</v>
      </c>
      <c r="C49" s="13">
        <v>8</v>
      </c>
      <c r="D49" s="12" t="s">
        <v>17</v>
      </c>
      <c r="E49" s="13">
        <v>8</v>
      </c>
      <c r="F49" s="12" t="s">
        <v>17</v>
      </c>
      <c r="G49" s="44">
        <f t="shared" si="14"/>
        <v>16</v>
      </c>
      <c r="H49" s="59" t="str">
        <f t="shared" si="15"/>
        <v>ч.ч.</v>
      </c>
      <c r="I49" s="31"/>
      <c r="J49" s="31"/>
      <c r="K49" s="58">
        <f t="shared" si="16"/>
        <v>0</v>
      </c>
      <c r="L49" s="58">
        <f t="shared" si="17"/>
        <v>0</v>
      </c>
    </row>
    <row r="50" spans="1:12" x14ac:dyDescent="0.3">
      <c r="A50" s="2">
        <f t="shared" si="18"/>
        <v>36</v>
      </c>
      <c r="B50" s="10" t="s">
        <v>50</v>
      </c>
      <c r="C50" s="13">
        <v>36</v>
      </c>
      <c r="D50" s="12" t="s">
        <v>17</v>
      </c>
      <c r="E50" s="13">
        <v>36</v>
      </c>
      <c r="F50" s="12" t="s">
        <v>17</v>
      </c>
      <c r="G50" s="44">
        <f t="shared" si="14"/>
        <v>72</v>
      </c>
      <c r="H50" s="59" t="str">
        <f t="shared" si="15"/>
        <v>ч.ч.</v>
      </c>
      <c r="I50" s="31"/>
      <c r="J50" s="31"/>
      <c r="K50" s="58">
        <f t="shared" si="16"/>
        <v>0</v>
      </c>
      <c r="L50" s="58">
        <f t="shared" si="17"/>
        <v>0</v>
      </c>
    </row>
    <row r="51" spans="1:12" x14ac:dyDescent="0.3">
      <c r="A51" s="2">
        <f t="shared" si="18"/>
        <v>37</v>
      </c>
      <c r="B51" s="10" t="s">
        <v>15</v>
      </c>
      <c r="C51" s="13">
        <v>6</v>
      </c>
      <c r="D51" s="12" t="s">
        <v>3</v>
      </c>
      <c r="E51" s="13">
        <v>6</v>
      </c>
      <c r="F51" s="12" t="s">
        <v>3</v>
      </c>
      <c r="G51" s="44">
        <f t="shared" si="14"/>
        <v>12</v>
      </c>
      <c r="H51" s="59" t="str">
        <f t="shared" si="15"/>
        <v>бр.</v>
      </c>
      <c r="I51" s="31"/>
      <c r="J51" s="31"/>
      <c r="K51" s="58">
        <f t="shared" si="16"/>
        <v>0</v>
      </c>
      <c r="L51" s="58">
        <f t="shared" si="17"/>
        <v>0</v>
      </c>
    </row>
    <row r="52" spans="1:12" ht="16.2" thickBot="1" x14ac:dyDescent="0.35">
      <c r="A52" s="2">
        <f t="shared" si="18"/>
        <v>38</v>
      </c>
      <c r="B52" s="11" t="s">
        <v>16</v>
      </c>
      <c r="C52" s="14">
        <v>1</v>
      </c>
      <c r="D52" s="15" t="s">
        <v>3</v>
      </c>
      <c r="E52" s="14">
        <v>1</v>
      </c>
      <c r="F52" s="15" t="s">
        <v>3</v>
      </c>
      <c r="G52" s="53">
        <f t="shared" si="14"/>
        <v>2</v>
      </c>
      <c r="H52" s="60" t="str">
        <f t="shared" si="15"/>
        <v>бр.</v>
      </c>
      <c r="I52" s="31"/>
      <c r="J52" s="31"/>
      <c r="K52" s="58">
        <f t="shared" si="16"/>
        <v>0</v>
      </c>
      <c r="L52" s="58">
        <f t="shared" si="17"/>
        <v>0</v>
      </c>
    </row>
    <row r="53" spans="1:12" x14ac:dyDescent="0.3">
      <c r="A53" s="77" t="s">
        <v>82</v>
      </c>
      <c r="B53" s="78"/>
      <c r="C53" s="78"/>
      <c r="D53" s="78"/>
      <c r="E53" s="78"/>
      <c r="F53" s="78"/>
      <c r="G53" s="78"/>
      <c r="H53" s="78"/>
      <c r="I53" s="78"/>
      <c r="J53" s="79"/>
      <c r="K53" s="61"/>
      <c r="L53" s="62">
        <f xml:space="preserve"> SUM(L33:L52)</f>
        <v>0</v>
      </c>
    </row>
    <row r="54" spans="1:12" x14ac:dyDescent="0.3">
      <c r="A54" s="77" t="s">
        <v>79</v>
      </c>
      <c r="B54" s="78"/>
      <c r="C54" s="78"/>
      <c r="D54" s="78"/>
      <c r="E54" s="78"/>
      <c r="F54" s="78"/>
      <c r="G54" s="78"/>
      <c r="H54" s="78"/>
      <c r="I54" s="78"/>
      <c r="J54" s="79"/>
      <c r="K54" s="61"/>
      <c r="L54" s="62">
        <f>L53+L30+L19</f>
        <v>0</v>
      </c>
    </row>
    <row r="55" spans="1:12" x14ac:dyDescent="0.3">
      <c r="A55" s="77" t="s">
        <v>80</v>
      </c>
      <c r="B55" s="78"/>
      <c r="C55" s="78"/>
      <c r="D55" s="78"/>
      <c r="E55" s="78"/>
      <c r="F55" s="78"/>
      <c r="G55" s="78"/>
      <c r="H55" s="78"/>
      <c r="I55" s="78"/>
      <c r="J55" s="79"/>
      <c r="K55" s="61"/>
      <c r="L55" s="62">
        <f>L54*0.2</f>
        <v>0</v>
      </c>
    </row>
    <row r="56" spans="1:12" x14ac:dyDescent="0.3">
      <c r="A56" s="77" t="s">
        <v>81</v>
      </c>
      <c r="B56" s="78"/>
      <c r="C56" s="78"/>
      <c r="D56" s="78"/>
      <c r="E56" s="78"/>
      <c r="F56" s="78"/>
      <c r="G56" s="78"/>
      <c r="H56" s="78"/>
      <c r="I56" s="78"/>
      <c r="J56" s="79"/>
      <c r="K56" s="61"/>
      <c r="L56" s="62">
        <f>L54+L55</f>
        <v>0</v>
      </c>
    </row>
  </sheetData>
  <mergeCells count="22">
    <mergeCell ref="B1:H1"/>
    <mergeCell ref="B3:H3"/>
    <mergeCell ref="A6:A7"/>
    <mergeCell ref="B6:B7"/>
    <mergeCell ref="C6:D6"/>
    <mergeCell ref="E6:F6"/>
    <mergeCell ref="G6:H6"/>
    <mergeCell ref="A21:L21"/>
    <mergeCell ref="A32:L32"/>
    <mergeCell ref="A31:L31"/>
    <mergeCell ref="I6:I7"/>
    <mergeCell ref="J6:J7"/>
    <mergeCell ref="K6:K7"/>
    <mergeCell ref="L6:L7"/>
    <mergeCell ref="A19:J19"/>
    <mergeCell ref="A20:L20"/>
    <mergeCell ref="A8:L8"/>
    <mergeCell ref="A53:J53"/>
    <mergeCell ref="A54:J54"/>
    <mergeCell ref="A55:J55"/>
    <mergeCell ref="A56:J56"/>
    <mergeCell ref="A30:J30"/>
  </mergeCells>
  <pageMargins left="0.70866141732283472" right="0.27" top="0.74803149606299213" bottom="0.2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КС Упр. на осв.</vt:lpstr>
      <vt:lpstr>DEMONTAV I DOSTAWKA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2022-06-14T10:42:16Z</dcterms:modified>
</cp:coreProperties>
</file>